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360" yWindow="160" windowWidth="18200" windowHeight="7240"/>
  </bookViews>
  <sheets>
    <sheet name="Portfolio Risk Return" sheetId="4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4" l="1"/>
  <c r="D4" i="4"/>
  <c r="C7" i="4"/>
  <c r="D7" i="4"/>
  <c r="H4" i="4"/>
  <c r="E4" i="4"/>
  <c r="E7" i="4"/>
  <c r="I4" i="4"/>
  <c r="C5" i="4"/>
  <c r="D5" i="4"/>
  <c r="H5" i="4"/>
  <c r="E5" i="4"/>
  <c r="I5" i="4"/>
  <c r="C6" i="4"/>
  <c r="D6" i="4"/>
  <c r="H6" i="4"/>
  <c r="E6" i="4"/>
  <c r="I6" i="4"/>
  <c r="H7" i="4"/>
  <c r="I7" i="4"/>
  <c r="C8" i="4"/>
  <c r="D8" i="4"/>
  <c r="H8" i="4"/>
  <c r="E8" i="4"/>
  <c r="I8" i="4"/>
  <c r="C9" i="4"/>
  <c r="D9" i="4"/>
  <c r="H9" i="4"/>
  <c r="E9" i="4"/>
  <c r="I9" i="4"/>
  <c r="C10" i="4"/>
  <c r="D10" i="4"/>
  <c r="H10" i="4"/>
  <c r="E10" i="4"/>
  <c r="I10" i="4"/>
  <c r="C11" i="4"/>
  <c r="D11" i="4"/>
  <c r="H11" i="4"/>
  <c r="E11" i="4"/>
  <c r="I11" i="4"/>
  <c r="C12" i="4"/>
  <c r="D12" i="4"/>
  <c r="H12" i="4"/>
  <c r="E12" i="4"/>
  <c r="I12" i="4"/>
  <c r="C13" i="4"/>
  <c r="D13" i="4"/>
  <c r="H13" i="4"/>
  <c r="E13" i="4"/>
  <c r="I13" i="4"/>
  <c r="C3" i="4"/>
  <c r="E3" i="4"/>
  <c r="I3" i="4"/>
  <c r="D3" i="4"/>
  <c r="H3" i="4"/>
  <c r="F12" i="4"/>
  <c r="F10" i="4"/>
  <c r="F8" i="4"/>
  <c r="F6" i="4"/>
  <c r="F4" i="4"/>
  <c r="F9" i="4"/>
  <c r="F13" i="4"/>
  <c r="F5" i="4"/>
  <c r="F11" i="4"/>
  <c r="F7" i="4"/>
  <c r="F3" i="4"/>
</calcChain>
</file>

<file path=xl/sharedStrings.xml><?xml version="1.0" encoding="utf-8"?>
<sst xmlns="http://schemas.openxmlformats.org/spreadsheetml/2006/main" count="13" uniqueCount="13">
  <si>
    <t>Sharpe Ratio</t>
  </si>
  <si>
    <t>Omega 1</t>
  </si>
  <si>
    <t>Omega 2</t>
  </si>
  <si>
    <t>SD P</t>
  </si>
  <si>
    <t>Mean P</t>
  </si>
  <si>
    <t>Mean x</t>
  </si>
  <si>
    <t>Mean y</t>
  </si>
  <si>
    <t>SD x</t>
  </si>
  <si>
    <t>Corr xy</t>
  </si>
  <si>
    <t>Sd y</t>
  </si>
  <si>
    <t>Rescaled SD P</t>
  </si>
  <si>
    <t>Rescaled Mean_P</t>
  </si>
  <si>
    <t>After rescaling around highest SR (in yellow)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</si>
</sst>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4" xfId="0" applyNumberFormat="1" applyBorder="1"/>
    <xf numFmtId="9" fontId="0" fillId="0" borderId="5" xfId="0" applyNumberFormat="1" applyBorder="1"/>
    <xf numFmtId="2" fontId="0" fillId="0" borderId="6" xfId="0" applyNumberFormat="1" applyBorder="1"/>
    <xf numFmtId="9" fontId="0" fillId="2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'Portfolio Risk Return'!$D$3:$D$13</c:f>
              <c:numCache>
                <c:formatCode>0.0%</c:formatCode>
                <c:ptCount val="11"/>
                <c:pt idx="0">
                  <c:v>0.16</c:v>
                </c:pt>
                <c:pt idx="1">
                  <c:v>0.148334756547479</c:v>
                </c:pt>
                <c:pt idx="2">
                  <c:v>0.14112689325568</c:v>
                </c:pt>
                <c:pt idx="3">
                  <c:v>0.139071204783737</c:v>
                </c:pt>
                <c:pt idx="4">
                  <c:v>0.142391010952237</c:v>
                </c:pt>
                <c:pt idx="5">
                  <c:v>0.150731549451334</c:v>
                </c:pt>
                <c:pt idx="6">
                  <c:v>0.163325441986238</c:v>
                </c:pt>
                <c:pt idx="7">
                  <c:v>0.179278554211038</c:v>
                </c:pt>
                <c:pt idx="8">
                  <c:v>0.197779675396639</c:v>
                </c:pt>
                <c:pt idx="9">
                  <c:v>0.218181575757441</c:v>
                </c:pt>
                <c:pt idx="10">
                  <c:v>0.24</c:v>
                </c:pt>
              </c:numCache>
            </c:numRef>
          </c:xVal>
          <c:yVal>
            <c:numRef>
              <c:f>'Portfolio Risk Return'!$E$3:$E$13</c:f>
              <c:numCache>
                <c:formatCode>0.0%</c:formatCode>
                <c:ptCount val="11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</c:v>
                </c:pt>
                <c:pt idx="8">
                  <c:v>0.14</c:v>
                </c:pt>
                <c:pt idx="9">
                  <c:v>0.145</c:v>
                </c:pt>
                <c:pt idx="10">
                  <c:v>0.15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906152"/>
        <c:axId val="2111936888"/>
      </c:scatterChart>
      <c:valAx>
        <c:axId val="2111906152"/>
        <c:scaling>
          <c:orientation val="minMax"/>
          <c:min val="0.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 dev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2111936888"/>
        <c:crossesAt val="0.0"/>
        <c:crossBetween val="midCat"/>
      </c:valAx>
      <c:valAx>
        <c:axId val="2111936888"/>
        <c:scaling>
          <c:orientation val="minMax"/>
          <c:min val="0.0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Mean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2111906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'Portfolio Risk Return'!$H$3:$H$13</c:f>
              <c:numCache>
                <c:formatCode>0.0%</c:formatCode>
                <c:ptCount val="11"/>
                <c:pt idx="0">
                  <c:v>0.0176089890477633</c:v>
                </c:pt>
                <c:pt idx="1">
                  <c:v>0.00594374559524272</c:v>
                </c:pt>
                <c:pt idx="2">
                  <c:v>-0.00126411769655707</c:v>
                </c:pt>
                <c:pt idx="3">
                  <c:v>-0.00331980616850014</c:v>
                </c:pt>
                <c:pt idx="4">
                  <c:v>0.0</c:v>
                </c:pt>
                <c:pt idx="5">
                  <c:v>0.00834053849909744</c:v>
                </c:pt>
                <c:pt idx="6">
                  <c:v>0.0209344310340013</c:v>
                </c:pt>
                <c:pt idx="7">
                  <c:v>0.036887543258801</c:v>
                </c:pt>
                <c:pt idx="8">
                  <c:v>0.0553886644444025</c:v>
                </c:pt>
                <c:pt idx="9">
                  <c:v>0.0757905648052043</c:v>
                </c:pt>
                <c:pt idx="10">
                  <c:v>0.0976089890477632</c:v>
                </c:pt>
              </c:numCache>
            </c:numRef>
          </c:xVal>
          <c:yVal>
            <c:numRef>
              <c:f>'Portfolio Risk Return'!$I$3:$I$13</c:f>
              <c:numCache>
                <c:formatCode>0.0%</c:formatCode>
                <c:ptCount val="11"/>
                <c:pt idx="0">
                  <c:v>-0.02</c:v>
                </c:pt>
                <c:pt idx="1">
                  <c:v>-0.015</c:v>
                </c:pt>
                <c:pt idx="2">
                  <c:v>-0.00999999999999998</c:v>
                </c:pt>
                <c:pt idx="3">
                  <c:v>-0.005</c:v>
                </c:pt>
                <c:pt idx="4">
                  <c:v>0.0</c:v>
                </c:pt>
                <c:pt idx="5">
                  <c:v>0.005</c:v>
                </c:pt>
                <c:pt idx="6">
                  <c:v>0.01</c:v>
                </c:pt>
                <c:pt idx="7">
                  <c:v>0.015</c:v>
                </c:pt>
                <c:pt idx="8">
                  <c:v>0.02</c:v>
                </c:pt>
                <c:pt idx="9">
                  <c:v>0.025</c:v>
                </c:pt>
                <c:pt idx="10">
                  <c:v>0.03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243768"/>
        <c:axId val="2053249240"/>
      </c:scatterChart>
      <c:valAx>
        <c:axId val="2053243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 dev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053249240"/>
        <c:crosses val="autoZero"/>
        <c:crossBetween val="midCat"/>
      </c:valAx>
      <c:valAx>
        <c:axId val="2053249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Mean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053243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93134</xdr:colOff>
      <xdr:row>4</xdr:row>
      <xdr:rowOff>53446</xdr:rowOff>
    </xdr:from>
    <xdr:to>
      <xdr:col>16</xdr:col>
      <xdr:colOff>560917</xdr:colOff>
      <xdr:row>18</xdr:row>
      <xdr:rowOff>129646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20</xdr:row>
      <xdr:rowOff>51858</xdr:rowOff>
    </xdr:from>
    <xdr:to>
      <xdr:col>16</xdr:col>
      <xdr:colOff>465666</xdr:colOff>
      <xdr:row>34</xdr:row>
      <xdr:rowOff>128058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tabSelected="1" zoomScale="90" zoomScaleNormal="90" zoomScalePageLayoutView="90" workbookViewId="0">
      <selection activeCell="H1" sqref="H1"/>
    </sheetView>
  </sheetViews>
  <sheetFormatPr baseColWidth="10" defaultColWidth="8.83203125" defaultRowHeight="14" x14ac:dyDescent="0"/>
  <cols>
    <col min="7" max="7" width="3.83203125" customWidth="1"/>
    <col min="8" max="8" width="12.5" customWidth="1"/>
    <col min="9" max="9" width="11.83203125" customWidth="1"/>
  </cols>
  <sheetData>
    <row r="1" spans="2:15">
      <c r="H1" t="s">
        <v>12</v>
      </c>
    </row>
    <row r="2" spans="2:15">
      <c r="B2" t="s">
        <v>1</v>
      </c>
      <c r="C2" t="s">
        <v>2</v>
      </c>
      <c r="D2" t="s">
        <v>3</v>
      </c>
      <c r="E2" t="s">
        <v>4</v>
      </c>
      <c r="F2" t="s">
        <v>0</v>
      </c>
      <c r="H2" t="s">
        <v>10</v>
      </c>
      <c r="I2" t="s">
        <v>11</v>
      </c>
      <c r="K2" s="4" t="s">
        <v>5</v>
      </c>
      <c r="L2" s="5" t="s">
        <v>6</v>
      </c>
      <c r="M2" s="5" t="s">
        <v>7</v>
      </c>
      <c r="N2" s="5" t="s">
        <v>9</v>
      </c>
      <c r="O2" s="6" t="s">
        <v>8</v>
      </c>
    </row>
    <row r="3" spans="2:15">
      <c r="B3" s="1">
        <v>1</v>
      </c>
      <c r="C3" s="1">
        <f>100%-B3</f>
        <v>0</v>
      </c>
      <c r="D3" s="3">
        <f>SQRT((B3^2*$M$3^2)+(C3^2*$N$3^2)+(1*$O$3*B3*C3*$M$3*$N$3))</f>
        <v>0.16</v>
      </c>
      <c r="E3" s="2">
        <f>(B3*$K$3)+(C3*$L$3)</f>
        <v>0.1</v>
      </c>
      <c r="F3">
        <f>E3/D3</f>
        <v>0.625</v>
      </c>
      <c r="G3" s="2"/>
      <c r="H3" s="2">
        <f>D3-$D$7</f>
        <v>1.7608989047763257E-2</v>
      </c>
      <c r="I3" s="2">
        <f>E3-$E$7</f>
        <v>-1.999999999999999E-2</v>
      </c>
      <c r="K3" s="7">
        <v>0.1</v>
      </c>
      <c r="L3" s="8">
        <v>0.15</v>
      </c>
      <c r="M3" s="8">
        <v>0.16</v>
      </c>
      <c r="N3" s="8">
        <v>0.24</v>
      </c>
      <c r="O3" s="9">
        <v>0.2</v>
      </c>
    </row>
    <row r="4" spans="2:15">
      <c r="B4" s="1">
        <v>0.9</v>
      </c>
      <c r="C4" s="1">
        <f t="shared" ref="C4:C13" si="0">100%-B4</f>
        <v>9.9999999999999978E-2</v>
      </c>
      <c r="D4" s="3">
        <f t="shared" ref="D4:D13" si="1">SQRT((B4^2*$M$3^2)+(C4^2*$N$3^2)+(1*$O$3*B4*C4*$M$3*$N$3))</f>
        <v>0.14833475654747946</v>
      </c>
      <c r="E4" s="2">
        <f t="shared" ref="E4:E13" si="2">(B4*$K$3)+(C4*$L$3)</f>
        <v>0.10500000000000001</v>
      </c>
      <c r="F4">
        <f t="shared" ref="F4:F13" si="3">E4/D4</f>
        <v>0.70785837684906483</v>
      </c>
      <c r="G4" s="2"/>
      <c r="H4" s="2">
        <f t="shared" ref="H4:H13" si="4">D4-$D$7</f>
        <v>5.9437455952427165E-3</v>
      </c>
      <c r="I4" s="2">
        <f t="shared" ref="I4:I13" si="5">E4-$E$7</f>
        <v>-1.4999999999999986E-2</v>
      </c>
    </row>
    <row r="5" spans="2:15">
      <c r="B5" s="1">
        <v>0.8</v>
      </c>
      <c r="C5" s="1">
        <f t="shared" si="0"/>
        <v>0.19999999999999996</v>
      </c>
      <c r="D5" s="3">
        <f t="shared" si="1"/>
        <v>0.14112689325567968</v>
      </c>
      <c r="E5" s="2">
        <f t="shared" si="2"/>
        <v>0.11000000000000001</v>
      </c>
      <c r="F5">
        <f t="shared" si="3"/>
        <v>0.77944038490745315</v>
      </c>
      <c r="G5" s="2"/>
      <c r="H5" s="2">
        <f t="shared" si="4"/>
        <v>-1.2641176965570711E-3</v>
      </c>
      <c r="I5" s="2">
        <f t="shared" si="5"/>
        <v>-9.9999999999999811E-3</v>
      </c>
    </row>
    <row r="6" spans="2:15">
      <c r="B6" s="1">
        <v>0.7</v>
      </c>
      <c r="C6" s="1">
        <f t="shared" si="0"/>
        <v>0.30000000000000004</v>
      </c>
      <c r="D6" s="3">
        <f t="shared" si="1"/>
        <v>0.13907120478373661</v>
      </c>
      <c r="E6" s="2">
        <f t="shared" si="2"/>
        <v>0.11499999999999999</v>
      </c>
      <c r="F6">
        <f t="shared" si="3"/>
        <v>0.82691453042943963</v>
      </c>
      <c r="G6" s="2"/>
      <c r="H6" s="2">
        <f t="shared" si="4"/>
        <v>-3.319806168500139E-3</v>
      </c>
      <c r="I6" s="2">
        <f t="shared" si="5"/>
        <v>-5.0000000000000044E-3</v>
      </c>
    </row>
    <row r="7" spans="2:15">
      <c r="B7" s="10">
        <v>0.6</v>
      </c>
      <c r="C7" s="10">
        <f t="shared" si="0"/>
        <v>0.4</v>
      </c>
      <c r="D7" s="11">
        <f t="shared" si="1"/>
        <v>0.14239101095223675</v>
      </c>
      <c r="E7" s="12">
        <f t="shared" si="2"/>
        <v>0.12</v>
      </c>
      <c r="F7" s="13">
        <f t="shared" si="3"/>
        <v>0.84274982807905252</v>
      </c>
      <c r="G7" s="2"/>
      <c r="H7" s="2">
        <f t="shared" si="4"/>
        <v>0</v>
      </c>
      <c r="I7" s="2">
        <f t="shared" si="5"/>
        <v>0</v>
      </c>
    </row>
    <row r="8" spans="2:15">
      <c r="B8" s="1">
        <v>0.5</v>
      </c>
      <c r="C8" s="1">
        <f t="shared" si="0"/>
        <v>0.5</v>
      </c>
      <c r="D8" s="3">
        <f t="shared" si="1"/>
        <v>0.15073154945133418</v>
      </c>
      <c r="E8" s="2">
        <f t="shared" si="2"/>
        <v>0.125</v>
      </c>
      <c r="F8">
        <f t="shared" si="3"/>
        <v>0.82928889442855502</v>
      </c>
      <c r="G8" s="2"/>
      <c r="H8" s="2">
        <f t="shared" si="4"/>
        <v>8.3405384990974385E-3</v>
      </c>
      <c r="I8" s="2">
        <f t="shared" si="5"/>
        <v>5.0000000000000044E-3</v>
      </c>
    </row>
    <row r="9" spans="2:15">
      <c r="B9" s="1">
        <v>0.4</v>
      </c>
      <c r="C9" s="1">
        <f t="shared" si="0"/>
        <v>0.6</v>
      </c>
      <c r="D9" s="3">
        <f t="shared" si="1"/>
        <v>0.16332544198623802</v>
      </c>
      <c r="E9" s="2">
        <f t="shared" si="2"/>
        <v>0.13</v>
      </c>
      <c r="F9">
        <f t="shared" si="3"/>
        <v>0.79595682349939056</v>
      </c>
      <c r="G9" s="2"/>
      <c r="H9" s="2">
        <f t="shared" si="4"/>
        <v>2.0934431034001277E-2</v>
      </c>
      <c r="I9" s="2">
        <f t="shared" si="5"/>
        <v>1.0000000000000009E-2</v>
      </c>
    </row>
    <row r="10" spans="2:15">
      <c r="B10" s="1">
        <v>0.3</v>
      </c>
      <c r="C10" s="1">
        <f t="shared" si="0"/>
        <v>0.7</v>
      </c>
      <c r="D10" s="3">
        <f t="shared" si="1"/>
        <v>0.17927855421103775</v>
      </c>
      <c r="E10" s="2">
        <f t="shared" si="2"/>
        <v>0.13500000000000001</v>
      </c>
      <c r="F10">
        <f t="shared" si="3"/>
        <v>0.75301812084609276</v>
      </c>
      <c r="G10" s="2"/>
      <c r="H10" s="2">
        <f t="shared" si="4"/>
        <v>3.6887543258801003E-2</v>
      </c>
      <c r="I10" s="2">
        <f t="shared" si="5"/>
        <v>1.5000000000000013E-2</v>
      </c>
    </row>
    <row r="11" spans="2:15">
      <c r="B11" s="1">
        <v>0.2</v>
      </c>
      <c r="C11" s="1">
        <f t="shared" si="0"/>
        <v>0.8</v>
      </c>
      <c r="D11" s="3">
        <f t="shared" si="1"/>
        <v>0.19777967539663929</v>
      </c>
      <c r="E11" s="2">
        <f t="shared" si="2"/>
        <v>0.14000000000000001</v>
      </c>
      <c r="F11">
        <f t="shared" si="3"/>
        <v>0.70785837684906483</v>
      </c>
      <c r="G11" s="2"/>
      <c r="H11" s="2">
        <f t="shared" si="4"/>
        <v>5.5388664444402547E-2</v>
      </c>
      <c r="I11" s="2">
        <f t="shared" si="5"/>
        <v>2.0000000000000018E-2</v>
      </c>
    </row>
    <row r="12" spans="2:15">
      <c r="B12" s="1">
        <v>0.1</v>
      </c>
      <c r="C12" s="1">
        <f t="shared" si="0"/>
        <v>0.9</v>
      </c>
      <c r="D12" s="3">
        <f t="shared" si="1"/>
        <v>0.2181815757574411</v>
      </c>
      <c r="E12" s="2">
        <f t="shared" si="2"/>
        <v>0.14500000000000002</v>
      </c>
      <c r="F12">
        <f t="shared" si="3"/>
        <v>0.66458407176048995</v>
      </c>
      <c r="G12" s="2"/>
      <c r="H12" s="2">
        <f t="shared" si="4"/>
        <v>7.5790564805204352E-2</v>
      </c>
      <c r="I12" s="2">
        <f t="shared" si="5"/>
        <v>2.5000000000000022E-2</v>
      </c>
    </row>
    <row r="13" spans="2:15">
      <c r="B13" s="1">
        <v>0</v>
      </c>
      <c r="C13" s="1">
        <f t="shared" si="0"/>
        <v>1</v>
      </c>
      <c r="D13" s="3">
        <f t="shared" si="1"/>
        <v>0.24</v>
      </c>
      <c r="E13" s="2">
        <f t="shared" si="2"/>
        <v>0.15</v>
      </c>
      <c r="F13">
        <f t="shared" si="3"/>
        <v>0.625</v>
      </c>
      <c r="G13" s="2"/>
      <c r="H13" s="2">
        <f t="shared" si="4"/>
        <v>9.7608989047763245E-2</v>
      </c>
      <c r="I13" s="2">
        <f t="shared" si="5"/>
        <v>0.03</v>
      </c>
    </row>
    <row r="14" spans="2:15">
      <c r="E14" s="2"/>
    </row>
    <row r="15" spans="2:15">
      <c r="E15" s="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Portfolio Risk Return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Sreya Ray</dc:creator>
  <cp:lastModifiedBy>admin</cp:lastModifiedBy>
  <dcterms:created xsi:type="dcterms:W3CDTF">2014-11-20T19:45:32Z</dcterms:created>
  <dcterms:modified xsi:type="dcterms:W3CDTF">2015-03-30T17:43:16Z</dcterms:modified>
</cp:coreProperties>
</file>